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<sst xmlns="http://schemas.openxmlformats.org/spreadsheetml/2006/main" count="232" uniqueCount="120">
  <si>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</si>
  <si>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</si>
  <si>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</si>
  <si>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</si>
  <si>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</si>
  <si>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</si>
  <si>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</si>
  <si>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</si>
  <si>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</si>
  <si>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</si>
  <si>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</si>
  <si>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</si>
  <si>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</si>
  <si>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</si>
  <si>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</si>
  <si>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</si>
  <si>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</si>
  <si>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</si>
  <si>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</si>
  <si>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</si>
  <si>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</si>
  <si>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</si>
  <si>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</si>
  <si>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</si>
  <si>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</si>
  <si>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</si>
  <si>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</si>
  <si>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</si>
  <si>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</si>
  <si>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</si>
  <si>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</si>
  <si>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</si>
  <si>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</si>
  <si>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</si>
  <si>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</si>
  <si>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</si>
  <si>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</si>
  <si>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</si>
  <si>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</si>
  <si>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</si>
  <si>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</si>
  <si>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</si>
  <si>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</si>
  <si>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</si>
  <si>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</si>
  <si>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</si>
  <si>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</si>
  <si>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</si>
  <si>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</si>
  <si>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</si>
  <si>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</si>
  <si>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</si>
  <si>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</si>
  <si>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</si>
  <si>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</si>
  <si>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</si>
  <si>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</si>
  <si>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</si>
  <si>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</si>
  <si>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</si>
  <si>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</si>
  <si>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</si>
  <si>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</si>
  <si>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</si>
  <si>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</si>
  <si>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</si>
  <si>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</si>
  <si>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</si>
  <si>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</si>
  <si>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</si>
  <si>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</si>
  <si>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</si>
  <si>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</si>
  <si>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</si>
  <si>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</si>
  <si>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</si>
  <si>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</si>
  <si>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</si>
  <si>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</si>
  <si>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</si>
  <si>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</si>
  <si>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</si>
  <si>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</si>
  <si>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</si>
  <si>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</si>
  <si>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</si>
  <si>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</si>
  <si>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</si>
  <si>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</si>
  <si>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</si>
  <si>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</si>
  <si>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</si>
  <si>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</si>
  <si>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</si>
  <si>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</si>
  <si>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</si>
  <si>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</si>
  <si>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</si>
  <si>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</si>
  <si>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</si>
  <si>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</si>
  <si>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</si>
  <si>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</si>
  <si>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</si>
  <si>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</si>
  <si>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和泉市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</si>
  <si>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</si>
  <si>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</si>
  <si>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</si>
  <si>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</si>
  <si>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</si>
  <si>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</si>
  <si>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</si>
  <si>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</si>
  <si>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</si>
  <si>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</si>
  <si>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</si>
  <si>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経営の健全性・効率性の指標については、類似団体と比較しても、高い水準を維持できていますが、管路の老朽化については、類似団体よりも深刻であることが分ります。
　昭和30年に給水を開始して以来、安全・安心な水の安定供給を継続してきましたが、今後、水需要の減少が見込まれ、水道事業を取り巻く状況が厳しくなるなかで、経営戦略に基づき、施設の統廃合や組織体制を整備しながら、経費の削減に努めるなど、経営の効率化を推進していきます。
　また、将来にわたって安定的に事業を継続していくため、今後も平成26年度に策定した中期的な管路更新計画に基づき、更新工事を行いきます。</t>
    <rPh sb="1" eb="3">
      <t>ケイエイ</t>
    </rPh>
    <rPh sb="4" eb="7">
      <t>ケンゼンセイ</t>
    </rPh>
    <rPh sb="8" eb="11">
      <t>コウリツセイ</t>
    </rPh>
    <rPh sb="12" eb="14">
      <t>シヒョウ</t>
    </rPh>
    <rPh sb="20" eb="22">
      <t>ルイジ</t>
    </rPh>
    <rPh sb="22" eb="24">
      <t>ダンタイ</t>
    </rPh>
    <rPh sb="25" eb="27">
      <t>ヒカク</t>
    </rPh>
    <rPh sb="31" eb="32">
      <t>タカ</t>
    </rPh>
    <rPh sb="33" eb="35">
      <t>スイジュン</t>
    </rPh>
    <rPh sb="36" eb="38">
      <t>イジ</t>
    </rPh>
    <rPh sb="46" eb="48">
      <t>カンロ</t>
    </rPh>
    <rPh sb="49" eb="52">
      <t>ロウキュウカ</t>
    </rPh>
    <rPh sb="58" eb="60">
      <t>ルイジ</t>
    </rPh>
    <rPh sb="60" eb="62">
      <t>ダンタイ</t>
    </rPh>
    <rPh sb="65" eb="67">
      <t>シンコク</t>
    </rPh>
    <rPh sb="73" eb="74">
      <t>ワカ</t>
    </rPh>
    <rPh sb="80" eb="82">
      <t>ショウワ</t>
    </rPh>
    <rPh sb="84" eb="85">
      <t>ネン</t>
    </rPh>
    <rPh sb="86" eb="88">
      <t>キュウスイ</t>
    </rPh>
    <rPh sb="89" eb="91">
      <t>カイシ</t>
    </rPh>
    <rPh sb="93" eb="95">
      <t>イライ</t>
    </rPh>
    <rPh sb="96" eb="98">
      <t>アンゼン</t>
    </rPh>
    <rPh sb="99" eb="101">
      <t>アンシン</t>
    </rPh>
    <rPh sb="102" eb="103">
      <t>ミズ</t>
    </rPh>
    <rPh sb="104" eb="106">
      <t>アンテイ</t>
    </rPh>
    <rPh sb="106" eb="108">
      <t>キョウキュウ</t>
    </rPh>
    <rPh sb="109" eb="111">
      <t>ケイゾク</t>
    </rPh>
    <rPh sb="119" eb="121">
      <t>コンゴ</t>
    </rPh>
    <rPh sb="122" eb="123">
      <t>ミズ</t>
    </rPh>
    <rPh sb="123" eb="125">
      <t>ジュヨウ</t>
    </rPh>
    <rPh sb="126" eb="128">
      <t>ゲンショウ</t>
    </rPh>
    <rPh sb="129" eb="131">
      <t>ミコ</t>
    </rPh>
    <rPh sb="134" eb="136">
      <t>スイドウ</t>
    </rPh>
    <rPh sb="136" eb="138">
      <t>ジギョウ</t>
    </rPh>
    <rPh sb="139" eb="140">
      <t>ト</t>
    </rPh>
    <rPh sb="141" eb="142">
      <t>マ</t>
    </rPh>
    <rPh sb="143" eb="145">
      <t>ジョウキョウ</t>
    </rPh>
    <rPh sb="146" eb="147">
      <t>キビ</t>
    </rPh>
    <rPh sb="155" eb="157">
      <t>ケイエイ</t>
    </rPh>
    <rPh sb="157" eb="159">
      <t>センリャク</t>
    </rPh>
    <rPh sb="160" eb="161">
      <t>モト</t>
    </rPh>
    <rPh sb="164" eb="166">
      <t>シセツ</t>
    </rPh>
    <rPh sb="167" eb="170">
      <t>トウハイゴウ</t>
    </rPh>
    <rPh sb="171" eb="173">
      <t>ソシキ</t>
    </rPh>
    <rPh sb="173" eb="175">
      <t>タイセイ</t>
    </rPh>
    <rPh sb="176" eb="178">
      <t>セイビ</t>
    </rPh>
    <rPh sb="183" eb="185">
      <t>ケイヒ</t>
    </rPh>
    <rPh sb="186" eb="188">
      <t>サクゲン</t>
    </rPh>
    <rPh sb="189" eb="190">
      <t>ツト</t>
    </rPh>
    <rPh sb="195" eb="197">
      <t>ケイエイ</t>
    </rPh>
    <rPh sb="198" eb="201">
      <t>コウリツカ</t>
    </rPh>
    <rPh sb="202" eb="204">
      <t>スイシン</t>
    </rPh>
    <rPh sb="216" eb="218">
      <t>ショウライ</t>
    </rPh>
    <rPh sb="223" eb="225">
      <t>アンテイ</t>
    </rPh>
    <rPh sb="225" eb="226">
      <t>テキ</t>
    </rPh>
    <rPh sb="227" eb="229">
      <t>ジギョウ</t>
    </rPh>
    <rPh sb="230" eb="232">
      <t>ケイゾク</t>
    </rPh>
    <rPh sb="239" eb="241">
      <t>コンゴ</t>
    </rPh>
    <rPh sb="242" eb="244">
      <t>ヘイセイ</t>
    </rPh>
    <rPh sb="246" eb="248">
      <t>ネンド</t>
    </rPh>
    <rPh sb="249" eb="251">
      <t>サクテイ</t>
    </rPh>
    <rPh sb="253" eb="256">
      <t>チュウキテキ</t>
    </rPh>
    <rPh sb="257" eb="259">
      <t>カンロ</t>
    </rPh>
    <rPh sb="259" eb="261">
      <t>コウシン</t>
    </rPh>
    <rPh sb="261" eb="263">
      <t>ケイカク</t>
    </rPh>
    <rPh sb="264" eb="265">
      <t>モト</t>
    </rPh>
    <rPh sb="268" eb="270">
      <t>コウシン</t>
    </rPh>
    <rPh sb="270" eb="272">
      <t>コウジ</t>
    </rPh>
    <rPh sb="273" eb="274">
      <t>オコナ</t>
    </rPh>
    <phoneticPr fontId="4"/>
  </si>
  <si>
    <t>①有形固定資産減価償却費については平均値を下回っていますが、②管路経年化率においては平均値を上回り、③管路更新率については、平均値を下回っていることから、特に管路の老朽化が進んでいることが考えられます。
（③管路更新率については計上漏れのため当該値が0.00％となっていますが、本来計上すべき数値は0.39％となります。）</t>
    <rPh sb="1" eb="3">
      <t>ユウケイ</t>
    </rPh>
    <rPh sb="3" eb="5">
      <t>コテイ</t>
    </rPh>
    <rPh sb="5" eb="7">
      <t>シサン</t>
    </rPh>
    <rPh sb="7" eb="9">
      <t>ゲンカ</t>
    </rPh>
    <rPh sb="9" eb="11">
      <t>ショウキャク</t>
    </rPh>
    <rPh sb="11" eb="12">
      <t>ヒ</t>
    </rPh>
    <rPh sb="17" eb="20">
      <t>ヘイキンチ</t>
    </rPh>
    <rPh sb="21" eb="23">
      <t>シタマワ</t>
    </rPh>
    <rPh sb="31" eb="33">
      <t>カンロ</t>
    </rPh>
    <rPh sb="33" eb="36">
      <t>ケイネンカ</t>
    </rPh>
    <rPh sb="36" eb="37">
      <t>リツ</t>
    </rPh>
    <rPh sb="42" eb="45">
      <t>ヘイキンチ</t>
    </rPh>
    <rPh sb="46" eb="48">
      <t>ウワマワ</t>
    </rPh>
    <rPh sb="51" eb="53">
      <t>カンロ</t>
    </rPh>
    <rPh sb="53" eb="55">
      <t>コウシン</t>
    </rPh>
    <rPh sb="55" eb="56">
      <t>リツ</t>
    </rPh>
    <rPh sb="62" eb="65">
      <t>ヘイキンチ</t>
    </rPh>
    <rPh sb="66" eb="68">
      <t>シタマワ</t>
    </rPh>
    <rPh sb="77" eb="78">
      <t>トク</t>
    </rPh>
    <rPh sb="79" eb="81">
      <t>カンロ</t>
    </rPh>
    <rPh sb="82" eb="85">
      <t>ロウキュウカ</t>
    </rPh>
    <rPh sb="86" eb="87">
      <t>スス</t>
    </rPh>
    <rPh sb="94" eb="95">
      <t>カンガ</t>
    </rPh>
    <rPh sb="104" eb="106">
      <t>カンロ</t>
    </rPh>
    <rPh sb="106" eb="108">
      <t>コウシン</t>
    </rPh>
    <rPh sb="108" eb="109">
      <t>リツ</t>
    </rPh>
    <rPh sb="114" eb="116">
      <t>ケイジョウ</t>
    </rPh>
    <rPh sb="116" eb="117">
      <t>モ</t>
    </rPh>
    <rPh sb="121" eb="123">
      <t>トウガイ</t>
    </rPh>
    <rPh sb="123" eb="124">
      <t>チ</t>
    </rPh>
    <rPh sb="139" eb="141">
      <t>ホンライ</t>
    </rPh>
    <rPh sb="141" eb="143">
      <t>ケイジョウ</t>
    </rPh>
    <rPh sb="146" eb="148">
      <t>スウチ</t>
    </rPh>
    <phoneticPr fontId="4"/>
  </si>
  <si>
    <t>③流動比率は類似団体平均値（以下、平均値）を下回っているものの、①経常収支比率は健全経営の基準となる100％を上回っています。
②累積欠損比率は、累積欠損金が発生していないため計上していません。
④企業債残高対給水収益比率については、企業債の発行を抑制しており、平均値よりも低いことから、企業債利息による経営圧迫の影響も類似団体より少ないと考えられます。
⑤料金回収率については、平成26年度に会計基準が変更され、経常費用から長期前受金戻入を控除することとなり給水原価の算出方法が変更となった影響により、料金回収率が100％を上回ることとなりました。
⑥給水原価についても、平均値を下回っています。
⑦施設利用率・⑧有収率については、平均値よりも高く、施設を有効に活用できていると考えられます。また、有収率は前年度と比較すると、上昇しており、給配水管漏水調査を実施した事により、漏水の早期発見に努めた結果であると考えられます。</t>
    <rPh sb="1" eb="3">
      <t>リュウドウ</t>
    </rPh>
    <rPh sb="3" eb="5">
      <t>ヒリツ</t>
    </rPh>
    <rPh sb="6" eb="8">
      <t>ルイジ</t>
    </rPh>
    <rPh sb="8" eb="10">
      <t>ダンタイ</t>
    </rPh>
    <rPh sb="10" eb="13">
      <t>ヘイキンチ</t>
    </rPh>
    <rPh sb="14" eb="16">
      <t>イカ</t>
    </rPh>
    <rPh sb="17" eb="20">
      <t>ヘイキンチ</t>
    </rPh>
    <rPh sb="22" eb="24">
      <t>シタマワ</t>
    </rPh>
    <rPh sb="33" eb="35">
      <t>ケイジョウ</t>
    </rPh>
    <rPh sb="35" eb="37">
      <t>シュウシ</t>
    </rPh>
    <rPh sb="37" eb="39">
      <t>ヒリツ</t>
    </rPh>
    <rPh sb="40" eb="42">
      <t>ケンゼン</t>
    </rPh>
    <rPh sb="42" eb="44">
      <t>ケイエイ</t>
    </rPh>
    <rPh sb="45" eb="47">
      <t>キジュン</t>
    </rPh>
    <rPh sb="55" eb="57">
      <t>ウワマワ</t>
    </rPh>
    <rPh sb="65" eb="67">
      <t>ルイセキ</t>
    </rPh>
    <rPh sb="67" eb="69">
      <t>ケッソン</t>
    </rPh>
    <rPh sb="69" eb="71">
      <t>ヒリツ</t>
    </rPh>
    <rPh sb="73" eb="75">
      <t>ルイセキ</t>
    </rPh>
    <rPh sb="75" eb="78">
      <t>ケッソンキン</t>
    </rPh>
    <rPh sb="79" eb="81">
      <t>ハッセイ</t>
    </rPh>
    <rPh sb="88" eb="90">
      <t>ケイジョウ</t>
    </rPh>
    <rPh sb="99" eb="101">
      <t>キギョウ</t>
    </rPh>
    <rPh sb="101" eb="102">
      <t>サイ</t>
    </rPh>
    <rPh sb="102" eb="104">
      <t>ザンダカ</t>
    </rPh>
    <rPh sb="104" eb="105">
      <t>タイ</t>
    </rPh>
    <rPh sb="105" eb="107">
      <t>キュウスイ</t>
    </rPh>
    <rPh sb="107" eb="109">
      <t>シュウエキ</t>
    </rPh>
    <rPh sb="109" eb="111">
      <t>ヒリツ</t>
    </rPh>
    <rPh sb="117" eb="119">
      <t>キギョウ</t>
    </rPh>
    <rPh sb="119" eb="120">
      <t>サイ</t>
    </rPh>
    <rPh sb="121" eb="123">
      <t>ハッコウ</t>
    </rPh>
    <rPh sb="124" eb="126">
      <t>ヨクセイ</t>
    </rPh>
    <rPh sb="131" eb="134">
      <t>ヘイキンチ</t>
    </rPh>
    <rPh sb="137" eb="138">
      <t>ヒク</t>
    </rPh>
    <rPh sb="144" eb="146">
      <t>キギョウ</t>
    </rPh>
    <rPh sb="146" eb="147">
      <t>サイ</t>
    </rPh>
    <rPh sb="147" eb="149">
      <t>リソク</t>
    </rPh>
    <rPh sb="152" eb="154">
      <t>ケイエイ</t>
    </rPh>
    <rPh sb="154" eb="156">
      <t>アッパク</t>
    </rPh>
    <rPh sb="157" eb="159">
      <t>エイキョウ</t>
    </rPh>
    <rPh sb="160" eb="162">
      <t>ルイジ</t>
    </rPh>
    <rPh sb="162" eb="164">
      <t>ダンタイ</t>
    </rPh>
    <rPh sb="166" eb="167">
      <t>スク</t>
    </rPh>
    <rPh sb="170" eb="171">
      <t>カンガ</t>
    </rPh>
    <rPh sb="179" eb="181">
      <t>リョウキン</t>
    </rPh>
    <rPh sb="181" eb="183">
      <t>カイシュウ</t>
    </rPh>
    <rPh sb="183" eb="184">
      <t>リツ</t>
    </rPh>
    <rPh sb="190" eb="192">
      <t>ヘイセイ</t>
    </rPh>
    <rPh sb="194" eb="196">
      <t>ネンド</t>
    </rPh>
    <rPh sb="197" eb="199">
      <t>カイケイ</t>
    </rPh>
    <rPh sb="199" eb="201">
      <t>キジュン</t>
    </rPh>
    <rPh sb="202" eb="204">
      <t>ヘンコウ</t>
    </rPh>
    <rPh sb="213" eb="215">
      <t>チョウキ</t>
    </rPh>
    <rPh sb="215" eb="217">
      <t>マエウケ</t>
    </rPh>
    <rPh sb="217" eb="218">
      <t>キン</t>
    </rPh>
    <rPh sb="218" eb="220">
      <t>レイニュウ</t>
    </rPh>
    <rPh sb="221" eb="223">
      <t>コウジョ</t>
    </rPh>
    <rPh sb="230" eb="232">
      <t>キュウスイ</t>
    </rPh>
    <rPh sb="232" eb="234">
      <t>ゲンカ</t>
    </rPh>
    <rPh sb="235" eb="237">
      <t>サンシュツ</t>
    </rPh>
    <rPh sb="237" eb="239">
      <t>ホウホウ</t>
    </rPh>
    <rPh sb="240" eb="242">
      <t>ヘンコウ</t>
    </rPh>
    <rPh sb="246" eb="248">
      <t>エイキョウ</t>
    </rPh>
    <rPh sb="252" eb="254">
      <t>リョウキン</t>
    </rPh>
    <rPh sb="254" eb="256">
      <t>カイシュウ</t>
    </rPh>
    <rPh sb="256" eb="257">
      <t>リツ</t>
    </rPh>
    <rPh sb="263" eb="265">
      <t>ウワマワ</t>
    </rPh>
    <rPh sb="277" eb="279">
      <t>キュウスイ</t>
    </rPh>
    <rPh sb="279" eb="281">
      <t>ゲンカ</t>
    </rPh>
    <rPh sb="287" eb="290">
      <t>ヘイキンチ</t>
    </rPh>
    <rPh sb="291" eb="293">
      <t>シタマワ</t>
    </rPh>
    <rPh sb="301" eb="303">
      <t>シセツ</t>
    </rPh>
    <rPh sb="303" eb="305">
      <t>リヨウ</t>
    </rPh>
    <rPh sb="305" eb="306">
      <t>リツ</t>
    </rPh>
    <rPh sb="308" eb="309">
      <t>ユウ</t>
    </rPh>
    <rPh sb="371" eb="372">
      <t>キュウ</t>
    </rPh>
    <rPh sb="372" eb="375">
      <t>ハイスイカン</t>
    </rPh>
    <rPh sb="384" eb="385">
      <t>コト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</si>
</sst>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1.29</c:v>
                </c:pt>
                <c:pt idx="1">
                  <c:v>1.22</c:v>
                </c:pt>
                <c:pt idx="2">
                  <c:v>0.94</c:v>
                </c:pt>
                <c:pt idx="3">
                  <c:v>0.5</c:v>
                </c:pt>
                <c:pt idx="4" formatCode="#,##0.00;&quot;△&quot;#,##0.00">
                  <c:v>0</c:v>
                </c:pt>
              </c:numCache>
            </c:numRef>
          </c:val>
        </c:ser>
        <c:dLbls>
          <c:showLegendKey val="0"/>
          <c:showVal val="0"/>
          <c:showCatName val="0"/>
          <c:showSerName val="0"/>
          <c:showPercent val="0"/>
          <c:showBubbleSize val="0"/>
        </c:dLbls>
        <c:gapWidth val="150"/>
        <c:axId val="73197824"/>
        <c:axId val="732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73197824"/>
        <c:axId val="73204096"/>
      </c:lineChart>
      <c:dateAx>
        <c:axId val="73197824"/>
        <c:scaling>
          <c:orientation val="minMax"/>
        </c:scaling>
        <c:delete val="1"/>
        <c:axPos val="b"/>
        <c:numFmt formatCode="ge" sourceLinked="1"/>
        <c:majorTickMark val="none"/>
        <c:minorTickMark val="none"/>
        <c:tickLblPos val="none"/>
        <c:crossAx val="73204096"/>
        <c:crosses val="autoZero"/>
        <c:auto val="1"/>
        <c:lblOffset val="100"/>
        <c:baseTimeUnit val="years"/>
      </c:dateAx>
      <c:valAx>
        <c:axId val="732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65.819999999999993</c:v>
                </c:pt>
                <c:pt idx="1">
                  <c:v>66.569999999999993</c:v>
                </c:pt>
                <c:pt idx="2">
                  <c:v>66.209999999999994</c:v>
                </c:pt>
                <c:pt idx="3">
                  <c:v>66.09</c:v>
                </c:pt>
                <c:pt idx="4">
                  <c:v>69.989999999999995</c:v>
                </c:pt>
              </c:numCache>
            </c:numRef>
          </c:val>
        </c:ser>
        <c:dLbls>
          <c:showLegendKey val="0"/>
          <c:showVal val="0"/>
          <c:showCatName val="0"/>
          <c:showSerName val="0"/>
          <c:showPercent val="0"/>
          <c:showBubbleSize val="0"/>
        </c:dLbls>
        <c:gapWidth val="150"/>
        <c:axId val="74783360"/>
        <c:axId val="747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74783360"/>
        <c:axId val="74793728"/>
      </c:lineChart>
      <c:dateAx>
        <c:axId val="74783360"/>
        <c:scaling>
          <c:orientation val="minMax"/>
        </c:scaling>
        <c:delete val="1"/>
        <c:axPos val="b"/>
        <c:numFmt formatCode="ge" sourceLinked="1"/>
        <c:majorTickMark val="none"/>
        <c:minorTickMark val="none"/>
        <c:tickLblPos val="none"/>
        <c:crossAx val="74793728"/>
        <c:crosses val="autoZero"/>
        <c:auto val="1"/>
        <c:lblOffset val="100"/>
        <c:baseTimeUnit val="years"/>
      </c:dateAx>
      <c:valAx>
        <c:axId val="747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94.57</c:v>
                </c:pt>
                <c:pt idx="1">
                  <c:v>94.1</c:v>
                </c:pt>
                <c:pt idx="2">
                  <c:v>92.56</c:v>
                </c:pt>
                <c:pt idx="3">
                  <c:v>92.56</c:v>
                </c:pt>
                <c:pt idx="4">
                  <c:v>93.05</c:v>
                </c:pt>
              </c:numCache>
            </c:numRef>
          </c:val>
        </c:ser>
        <c:dLbls>
          <c:showLegendKey val="0"/>
          <c:showVal val="0"/>
          <c:showCatName val="0"/>
          <c:showSerName val="0"/>
          <c:showPercent val="0"/>
          <c:showBubbleSize val="0"/>
        </c:dLbls>
        <c:gapWidth val="150"/>
        <c:axId val="74836224"/>
        <c:axId val="748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74836224"/>
        <c:axId val="74846592"/>
      </c:lineChart>
      <c:dateAx>
        <c:axId val="74836224"/>
        <c:scaling>
          <c:orientation val="minMax"/>
        </c:scaling>
        <c:delete val="1"/>
        <c:axPos val="b"/>
        <c:numFmt formatCode="ge" sourceLinked="1"/>
        <c:majorTickMark val="none"/>
        <c:minorTickMark val="none"/>
        <c:tickLblPos val="none"/>
        <c:crossAx val="74846592"/>
        <c:crosses val="autoZero"/>
        <c:auto val="1"/>
        <c:lblOffset val="100"/>
        <c:baseTimeUnit val="years"/>
      </c:dateAx>
      <c:valAx>
        <c:axId val="748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100.69</c:v>
                </c:pt>
                <c:pt idx="1">
                  <c:v>102.24</c:v>
                </c:pt>
                <c:pt idx="2">
                  <c:v>113.47</c:v>
                </c:pt>
                <c:pt idx="3">
                  <c:v>114.92</c:v>
                </c:pt>
                <c:pt idx="4">
                  <c:v>116.44</c:v>
                </c:pt>
              </c:numCache>
            </c:numRef>
          </c:val>
        </c:ser>
        <c:dLbls>
          <c:showLegendKey val="0"/>
          <c:showVal val="0"/>
          <c:showCatName val="0"/>
          <c:showSerName val="0"/>
          <c:showPercent val="0"/>
          <c:showBubbleSize val="0"/>
        </c:dLbls>
        <c:gapWidth val="150"/>
        <c:axId val="73246592"/>
        <c:axId val="732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73246592"/>
        <c:axId val="73248768"/>
      </c:lineChart>
      <c:dateAx>
        <c:axId val="73246592"/>
        <c:scaling>
          <c:orientation val="minMax"/>
        </c:scaling>
        <c:delete val="1"/>
        <c:axPos val="b"/>
        <c:numFmt formatCode="ge" sourceLinked="1"/>
        <c:majorTickMark val="none"/>
        <c:minorTickMark val="none"/>
        <c:tickLblPos val="none"/>
        <c:crossAx val="73248768"/>
        <c:crosses val="autoZero"/>
        <c:auto val="1"/>
        <c:lblOffset val="100"/>
        <c:baseTimeUnit val="years"/>
      </c:dateAx>
      <c:valAx>
        <c:axId val="7324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2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41.49</c:v>
                </c:pt>
                <c:pt idx="1">
                  <c:v>43.07</c:v>
                </c:pt>
                <c:pt idx="2">
                  <c:v>42.74</c:v>
                </c:pt>
                <c:pt idx="3">
                  <c:v>44.27</c:v>
                </c:pt>
                <c:pt idx="4">
                  <c:v>43.71</c:v>
                </c:pt>
              </c:numCache>
            </c:numRef>
          </c:val>
        </c:ser>
        <c:dLbls>
          <c:showLegendKey val="0"/>
          <c:showVal val="0"/>
          <c:showCatName val="0"/>
          <c:showSerName val="0"/>
          <c:showPercent val="0"/>
          <c:showBubbleSize val="0"/>
        </c:dLbls>
        <c:gapWidth val="150"/>
        <c:axId val="74462720"/>
        <c:axId val="744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74462720"/>
        <c:axId val="74464640"/>
      </c:lineChart>
      <c:dateAx>
        <c:axId val="74462720"/>
        <c:scaling>
          <c:orientation val="minMax"/>
        </c:scaling>
        <c:delete val="1"/>
        <c:axPos val="b"/>
        <c:numFmt formatCode="ge" sourceLinked="1"/>
        <c:majorTickMark val="none"/>
        <c:minorTickMark val="none"/>
        <c:tickLblPos val="none"/>
        <c:crossAx val="74464640"/>
        <c:crosses val="autoZero"/>
        <c:auto val="1"/>
        <c:lblOffset val="100"/>
        <c:baseTimeUnit val="years"/>
      </c:dateAx>
      <c:valAx>
        <c:axId val="744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11.15</c:v>
                </c:pt>
                <c:pt idx="1">
                  <c:v>17.079999999999998</c:v>
                </c:pt>
                <c:pt idx="2">
                  <c:v>18.93</c:v>
                </c:pt>
                <c:pt idx="3">
                  <c:v>21.41</c:v>
                </c:pt>
                <c:pt idx="4">
                  <c:v>21.41</c:v>
                </c:pt>
              </c:numCache>
            </c:numRef>
          </c:val>
        </c:ser>
        <c:dLbls>
          <c:showLegendKey val="0"/>
          <c:showVal val="0"/>
          <c:showCatName val="0"/>
          <c:showSerName val="0"/>
          <c:showPercent val="0"/>
          <c:showBubbleSize val="0"/>
        </c:dLbls>
        <c:gapWidth val="150"/>
        <c:axId val="74503296"/>
        <c:axId val="745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74503296"/>
        <c:axId val="74505216"/>
      </c:lineChart>
      <c:dateAx>
        <c:axId val="74503296"/>
        <c:scaling>
          <c:orientation val="minMax"/>
        </c:scaling>
        <c:delete val="1"/>
        <c:axPos val="b"/>
        <c:numFmt formatCode="ge" sourceLinked="1"/>
        <c:majorTickMark val="none"/>
        <c:minorTickMark val="none"/>
        <c:tickLblPos val="none"/>
        <c:crossAx val="74505216"/>
        <c:crosses val="autoZero"/>
        <c:auto val="1"/>
        <c:lblOffset val="100"/>
        <c:baseTimeUnit val="years"/>
      </c:dateAx>
      <c:valAx>
        <c:axId val="745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619904"/>
        <c:axId val="746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74619904"/>
        <c:axId val="74626176"/>
      </c:lineChart>
      <c:dateAx>
        <c:axId val="74619904"/>
        <c:scaling>
          <c:orientation val="minMax"/>
        </c:scaling>
        <c:delete val="1"/>
        <c:axPos val="b"/>
        <c:numFmt formatCode="ge" sourceLinked="1"/>
        <c:majorTickMark val="none"/>
        <c:minorTickMark val="none"/>
        <c:tickLblPos val="none"/>
        <c:crossAx val="74626176"/>
        <c:crosses val="autoZero"/>
        <c:auto val="1"/>
        <c:lblOffset val="100"/>
        <c:baseTimeUnit val="years"/>
      </c:dateAx>
      <c:valAx>
        <c:axId val="7462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6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314.42</c:v>
                </c:pt>
                <c:pt idx="1">
                  <c:v>298.36</c:v>
                </c:pt>
                <c:pt idx="2">
                  <c:v>253.49</c:v>
                </c:pt>
                <c:pt idx="3">
                  <c:v>234.74</c:v>
                </c:pt>
                <c:pt idx="4">
                  <c:v>211.15</c:v>
                </c:pt>
              </c:numCache>
            </c:numRef>
          </c:val>
        </c:ser>
        <c:dLbls>
          <c:showLegendKey val="0"/>
          <c:showVal val="0"/>
          <c:showCatName val="0"/>
          <c:showSerName val="0"/>
          <c:showPercent val="0"/>
          <c:showBubbleSize val="0"/>
        </c:dLbls>
        <c:gapWidth val="150"/>
        <c:axId val="74926720"/>
        <c:axId val="749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74926720"/>
        <c:axId val="74928896"/>
      </c:lineChart>
      <c:dateAx>
        <c:axId val="74926720"/>
        <c:scaling>
          <c:orientation val="minMax"/>
        </c:scaling>
        <c:delete val="1"/>
        <c:axPos val="b"/>
        <c:numFmt formatCode="ge" sourceLinked="1"/>
        <c:majorTickMark val="none"/>
        <c:minorTickMark val="none"/>
        <c:tickLblPos val="none"/>
        <c:crossAx val="74928896"/>
        <c:crosses val="autoZero"/>
        <c:auto val="1"/>
        <c:lblOffset val="100"/>
        <c:baseTimeUnit val="years"/>
      </c:dateAx>
      <c:valAx>
        <c:axId val="7492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9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159.12</c:v>
                </c:pt>
                <c:pt idx="1">
                  <c:v>143.59</c:v>
                </c:pt>
                <c:pt idx="2">
                  <c:v>140.94</c:v>
                </c:pt>
                <c:pt idx="3">
                  <c:v>128.72</c:v>
                </c:pt>
                <c:pt idx="4">
                  <c:v>119.34</c:v>
                </c:pt>
              </c:numCache>
            </c:numRef>
          </c:val>
        </c:ser>
        <c:dLbls>
          <c:showLegendKey val="0"/>
          <c:showVal val="0"/>
          <c:showCatName val="0"/>
          <c:showSerName val="0"/>
          <c:showPercent val="0"/>
          <c:showBubbleSize val="0"/>
        </c:dLbls>
        <c:gapWidth val="150"/>
        <c:axId val="74941184"/>
        <c:axId val="749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74941184"/>
        <c:axId val="74943104"/>
      </c:lineChart>
      <c:dateAx>
        <c:axId val="74941184"/>
        <c:scaling>
          <c:orientation val="minMax"/>
        </c:scaling>
        <c:delete val="1"/>
        <c:axPos val="b"/>
        <c:numFmt formatCode="ge" sourceLinked="1"/>
        <c:majorTickMark val="none"/>
        <c:minorTickMark val="none"/>
        <c:tickLblPos val="none"/>
        <c:crossAx val="74943104"/>
        <c:crosses val="autoZero"/>
        <c:auto val="1"/>
        <c:lblOffset val="100"/>
        <c:baseTimeUnit val="years"/>
      </c:dateAx>
      <c:valAx>
        <c:axId val="7494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9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93.47</c:v>
                </c:pt>
                <c:pt idx="1">
                  <c:v>94.71</c:v>
                </c:pt>
                <c:pt idx="2">
                  <c:v>106.19</c:v>
                </c:pt>
                <c:pt idx="3">
                  <c:v>110.53</c:v>
                </c:pt>
                <c:pt idx="4">
                  <c:v>112.5</c:v>
                </c:pt>
              </c:numCache>
            </c:numRef>
          </c:val>
        </c:ser>
        <c:dLbls>
          <c:showLegendKey val="0"/>
          <c:showVal val="0"/>
          <c:showCatName val="0"/>
          <c:showSerName val="0"/>
          <c:showPercent val="0"/>
          <c:showBubbleSize val="0"/>
        </c:dLbls>
        <c:gapWidth val="150"/>
        <c:axId val="74662272"/>
        <c:axId val="746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74662272"/>
        <c:axId val="74664192"/>
      </c:lineChart>
      <c:dateAx>
        <c:axId val="74662272"/>
        <c:scaling>
          <c:orientation val="minMax"/>
        </c:scaling>
        <c:delete val="1"/>
        <c:axPos val="b"/>
        <c:numFmt formatCode="ge" sourceLinked="1"/>
        <c:majorTickMark val="none"/>
        <c:minorTickMark val="none"/>
        <c:tickLblPos val="none"/>
        <c:crossAx val="74664192"/>
        <c:crosses val="autoZero"/>
        <c:auto val="1"/>
        <c:lblOffset val="100"/>
        <c:baseTimeUnit val="years"/>
      </c:dateAx>
      <c:valAx>
        <c:axId val="746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164.55</c:v>
                </c:pt>
                <c:pt idx="1">
                  <c:v>157.12</c:v>
                </c:pt>
                <c:pt idx="2">
                  <c:v>137.76</c:v>
                </c:pt>
                <c:pt idx="3">
                  <c:v>132.47999999999999</c:v>
                </c:pt>
                <c:pt idx="4">
                  <c:v>130.57</c:v>
                </c:pt>
              </c:numCache>
            </c:numRef>
          </c:val>
        </c:ser>
        <c:dLbls>
          <c:showLegendKey val="0"/>
          <c:showVal val="0"/>
          <c:showCatName val="0"/>
          <c:showSerName val="0"/>
          <c:showPercent val="0"/>
          <c:showBubbleSize val="0"/>
        </c:dLbls>
        <c:gapWidth val="150"/>
        <c:axId val="74701824"/>
        <c:axId val="747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74701824"/>
        <c:axId val="74704000"/>
      </c:lineChart>
      <c:dateAx>
        <c:axId val="74701824"/>
        <c:scaling>
          <c:orientation val="minMax"/>
        </c:scaling>
        <c:delete val="1"/>
        <c:axPos val="b"/>
        <c:numFmt formatCode="ge" sourceLinked="1"/>
        <c:majorTickMark val="none"/>
        <c:minorTickMark val="none"/>
        <c:tickLblPos val="none"/>
        <c:crossAx val="74704000"/>
        <c:crosses val="autoZero"/>
        <c:auto val="1"/>
        <c:lblOffset val="100"/>
        <c:baseTimeUnit val="years"/>
      </c:dateAx>
      <c:valAx>
        <c:axId val="747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Normal="100" workbookViewId="0">
      <selection activeCell="CC26" sqref="CC2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大阪府　和泉市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186765</v>
      </c>
      <c r="AM8" s="71"/>
      <c r="AN8" s="71"/>
      <c r="AO8" s="71"/>
      <c r="AP8" s="71"/>
      <c r="AQ8" s="71"/>
      <c r="AR8" s="71"/>
      <c r="AS8" s="71"/>
      <c r="AT8" s="67">
        <f>データ!$S$6</f>
        <v>84.98</v>
      </c>
      <c r="AU8" s="68"/>
      <c r="AV8" s="68"/>
      <c r="AW8" s="68"/>
      <c r="AX8" s="68"/>
      <c r="AY8" s="68"/>
      <c r="AZ8" s="68"/>
      <c r="BA8" s="68"/>
      <c r="BB8" s="70">
        <f>データ!$T$6</f>
        <v>2197.75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85.18</v>
      </c>
      <c r="J10" s="68"/>
      <c r="K10" s="68"/>
      <c r="L10" s="68"/>
      <c r="M10" s="68"/>
      <c r="N10" s="68"/>
      <c r="O10" s="69"/>
      <c r="P10" s="70">
        <f>データ!$P$6</f>
        <v>99.99</v>
      </c>
      <c r="Q10" s="70"/>
      <c r="R10" s="70"/>
      <c r="S10" s="70"/>
      <c r="T10" s="70"/>
      <c r="U10" s="70"/>
      <c r="V10" s="70"/>
      <c r="W10" s="71">
        <f>データ!$Q$6</f>
        <v>2527</v>
      </c>
      <c r="X10" s="71"/>
      <c r="Y10" s="71"/>
      <c r="Z10" s="71"/>
      <c r="AA10" s="71"/>
      <c r="AB10" s="71"/>
      <c r="AC10" s="71"/>
      <c r="AD10" s="2"/>
      <c r="AE10" s="2"/>
      <c r="AF10" s="2"/>
      <c r="AG10" s="2"/>
      <c r="AH10" s="5"/>
      <c r="AI10" s="5"/>
      <c r="AJ10" s="5"/>
      <c r="AK10" s="5"/>
      <c r="AL10" s="71">
        <f>データ!$U$6</f>
        <v>184172</v>
      </c>
      <c r="AM10" s="71"/>
      <c r="AN10" s="71"/>
      <c r="AO10" s="71"/>
      <c r="AP10" s="71"/>
      <c r="AQ10" s="71"/>
      <c r="AR10" s="71"/>
      <c r="AS10" s="71"/>
      <c r="AT10" s="67">
        <f>データ!$V$6</f>
        <v>57.92</v>
      </c>
      <c r="AU10" s="68"/>
      <c r="AV10" s="68"/>
      <c r="AW10" s="68"/>
      <c r="AX10" s="68"/>
      <c r="AY10" s="68"/>
      <c r="AZ10" s="68"/>
      <c r="BA10" s="68"/>
      <c r="BB10" s="70">
        <f>データ!$W$6</f>
        <v>3179.77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272191</v>
      </c>
      <c r="D6" s="34">
        <f t="shared" si="3"/>
        <v>46</v>
      </c>
      <c r="E6" s="34">
        <f t="shared" si="3"/>
        <v>1</v>
      </c>
      <c r="F6" s="34">
        <f t="shared" si="3"/>
        <v>0</v>
      </c>
      <c r="G6" s="34">
        <f t="shared" si="3"/>
        <v>1</v>
      </c>
      <c r="H6" s="34" t="str">
        <f t="shared" si="3"/>
        <v>大阪府　和泉市</v>
      </c>
      <c r="I6" s="34" t="str">
        <f t="shared" si="3"/>
        <v>法適用</v>
      </c>
      <c r="J6" s="34" t="str">
        <f t="shared" si="3"/>
        <v>水道事業</v>
      </c>
      <c r="K6" s="34" t="str">
        <f t="shared" si="3"/>
        <v>末端給水事業</v>
      </c>
      <c r="L6" s="34" t="str">
        <f t="shared" si="3"/>
        <v>A2</v>
      </c>
      <c r="M6" s="34">
        <f t="shared" si="3"/>
        <v>0</v>
      </c>
      <c r="N6" s="35" t="str">
        <f t="shared" si="3"/>
        <v>-</v>
      </c>
      <c r="O6" s="35">
        <f t="shared" si="3"/>
        <v>85.18</v>
      </c>
      <c r="P6" s="35">
        <f t="shared" si="3"/>
        <v>99.99</v>
      </c>
      <c r="Q6" s="35">
        <f t="shared" si="3"/>
        <v>2527</v>
      </c>
      <c r="R6" s="35">
        <f t="shared" si="3"/>
        <v>186765</v>
      </c>
      <c r="S6" s="35">
        <f t="shared" si="3"/>
        <v>84.98</v>
      </c>
      <c r="T6" s="35">
        <f t="shared" si="3"/>
        <v>2197.75</v>
      </c>
      <c r="U6" s="35">
        <f t="shared" si="3"/>
        <v>184172</v>
      </c>
      <c r="V6" s="35">
        <f t="shared" si="3"/>
        <v>57.92</v>
      </c>
      <c r="W6" s="35">
        <f t="shared" si="3"/>
        <v>3179.77</v>
      </c>
      <c r="X6" s="36">
        <f>IF(X7="",NA(),X7)</f>
        <v>100.69</v>
      </c>
      <c r="Y6" s="36">
        <f t="shared" ref="Y6:AG6" si="4">IF(Y7="",NA(),Y7)</f>
        <v>102.24</v>
      </c>
      <c r="Z6" s="36">
        <f t="shared" si="4"/>
        <v>113.47</v>
      </c>
      <c r="AA6" s="36">
        <f t="shared" si="4"/>
        <v>114.92</v>
      </c>
      <c r="AB6" s="36">
        <f t="shared" si="4"/>
        <v>116.44</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314.42</v>
      </c>
      <c r="AU6" s="36">
        <f t="shared" ref="AU6:BC6" si="6">IF(AU7="",NA(),AU7)</f>
        <v>298.36</v>
      </c>
      <c r="AV6" s="36">
        <f t="shared" si="6"/>
        <v>253.49</v>
      </c>
      <c r="AW6" s="36">
        <f t="shared" si="6"/>
        <v>234.74</v>
      </c>
      <c r="AX6" s="36">
        <f t="shared" si="6"/>
        <v>211.15</v>
      </c>
      <c r="AY6" s="36">
        <f t="shared" si="6"/>
        <v>590.46</v>
      </c>
      <c r="AZ6" s="36">
        <f t="shared" si="6"/>
        <v>628.34</v>
      </c>
      <c r="BA6" s="36">
        <f t="shared" si="6"/>
        <v>289.8</v>
      </c>
      <c r="BB6" s="36">
        <f t="shared" si="6"/>
        <v>299.44</v>
      </c>
      <c r="BC6" s="36">
        <f t="shared" si="6"/>
        <v>311.99</v>
      </c>
      <c r="BD6" s="35" t="str">
        <f>IF(BD7="","",IF(BD7="-","【-】","【"&amp;SUBSTITUTE(TEXT(BD7,"#,##0.00"),"-","△")&amp;"】"))</f>
        <v>【262.87】</v>
      </c>
      <c r="BE6" s="36">
        <f>IF(BE7="",NA(),BE7)</f>
        <v>159.12</v>
      </c>
      <c r="BF6" s="36">
        <f t="shared" ref="BF6:BN6" si="7">IF(BF7="",NA(),BF7)</f>
        <v>143.59</v>
      </c>
      <c r="BG6" s="36">
        <f t="shared" si="7"/>
        <v>140.94</v>
      </c>
      <c r="BH6" s="36">
        <f t="shared" si="7"/>
        <v>128.72</v>
      </c>
      <c r="BI6" s="36">
        <f t="shared" si="7"/>
        <v>119.34</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93.47</v>
      </c>
      <c r="BQ6" s="36">
        <f t="shared" ref="BQ6:BY6" si="8">IF(BQ7="",NA(),BQ7)</f>
        <v>94.71</v>
      </c>
      <c r="BR6" s="36">
        <f t="shared" si="8"/>
        <v>106.19</v>
      </c>
      <c r="BS6" s="36">
        <f t="shared" si="8"/>
        <v>110.53</v>
      </c>
      <c r="BT6" s="36">
        <f t="shared" si="8"/>
        <v>112.5</v>
      </c>
      <c r="BU6" s="36">
        <f t="shared" si="8"/>
        <v>99.91</v>
      </c>
      <c r="BV6" s="36">
        <f t="shared" si="8"/>
        <v>99.89</v>
      </c>
      <c r="BW6" s="36">
        <f t="shared" si="8"/>
        <v>107.05</v>
      </c>
      <c r="BX6" s="36">
        <f t="shared" si="8"/>
        <v>106.4</v>
      </c>
      <c r="BY6" s="36">
        <f t="shared" si="8"/>
        <v>107.61</v>
      </c>
      <c r="BZ6" s="35" t="str">
        <f>IF(BZ7="","",IF(BZ7="-","【-】","【"&amp;SUBSTITUTE(TEXT(BZ7,"#,##0.00"),"-","△")&amp;"】"))</f>
        <v>【105.59】</v>
      </c>
      <c r="CA6" s="36">
        <f>IF(CA7="",NA(),CA7)</f>
        <v>164.55</v>
      </c>
      <c r="CB6" s="36">
        <f t="shared" ref="CB6:CJ6" si="9">IF(CB7="",NA(),CB7)</f>
        <v>157.12</v>
      </c>
      <c r="CC6" s="36">
        <f t="shared" si="9"/>
        <v>137.76</v>
      </c>
      <c r="CD6" s="36">
        <f t="shared" si="9"/>
        <v>132.47999999999999</v>
      </c>
      <c r="CE6" s="36">
        <f t="shared" si="9"/>
        <v>130.57</v>
      </c>
      <c r="CF6" s="36">
        <f t="shared" si="9"/>
        <v>164.25</v>
      </c>
      <c r="CG6" s="36">
        <f t="shared" si="9"/>
        <v>165.34</v>
      </c>
      <c r="CH6" s="36">
        <f t="shared" si="9"/>
        <v>155.09</v>
      </c>
      <c r="CI6" s="36">
        <f t="shared" si="9"/>
        <v>156.29</v>
      </c>
      <c r="CJ6" s="36">
        <f t="shared" si="9"/>
        <v>155.69</v>
      </c>
      <c r="CK6" s="35" t="str">
        <f>IF(CK7="","",IF(CK7="-","【-】","【"&amp;SUBSTITUTE(TEXT(CK7,"#,##0.00"),"-","△")&amp;"】"))</f>
        <v>【163.27】</v>
      </c>
      <c r="CL6" s="36">
        <f>IF(CL7="",NA(),CL7)</f>
        <v>65.819999999999993</v>
      </c>
      <c r="CM6" s="36">
        <f t="shared" ref="CM6:CU6" si="10">IF(CM7="",NA(),CM7)</f>
        <v>66.569999999999993</v>
      </c>
      <c r="CN6" s="36">
        <f t="shared" si="10"/>
        <v>66.209999999999994</v>
      </c>
      <c r="CO6" s="36">
        <f t="shared" si="10"/>
        <v>66.09</v>
      </c>
      <c r="CP6" s="36">
        <f t="shared" si="10"/>
        <v>69.989999999999995</v>
      </c>
      <c r="CQ6" s="36">
        <f t="shared" si="10"/>
        <v>62.71</v>
      </c>
      <c r="CR6" s="36">
        <f t="shared" si="10"/>
        <v>62.15</v>
      </c>
      <c r="CS6" s="36">
        <f t="shared" si="10"/>
        <v>61.61</v>
      </c>
      <c r="CT6" s="36">
        <f t="shared" si="10"/>
        <v>62.34</v>
      </c>
      <c r="CU6" s="36">
        <f t="shared" si="10"/>
        <v>62.46</v>
      </c>
      <c r="CV6" s="35" t="str">
        <f>IF(CV7="","",IF(CV7="-","【-】","【"&amp;SUBSTITUTE(TEXT(CV7,"#,##0.00"),"-","△")&amp;"】"))</f>
        <v>【59.94】</v>
      </c>
      <c r="CW6" s="36">
        <f>IF(CW7="",NA(),CW7)</f>
        <v>94.57</v>
      </c>
      <c r="CX6" s="36">
        <f t="shared" ref="CX6:DF6" si="11">IF(CX7="",NA(),CX7)</f>
        <v>94.1</v>
      </c>
      <c r="CY6" s="36">
        <f t="shared" si="11"/>
        <v>92.56</v>
      </c>
      <c r="CZ6" s="36">
        <f t="shared" si="11"/>
        <v>92.56</v>
      </c>
      <c r="DA6" s="36">
        <f t="shared" si="11"/>
        <v>93.05</v>
      </c>
      <c r="DB6" s="36">
        <f t="shared" si="11"/>
        <v>90.54</v>
      </c>
      <c r="DC6" s="36">
        <f t="shared" si="11"/>
        <v>90.64</v>
      </c>
      <c r="DD6" s="36">
        <f t="shared" si="11"/>
        <v>90.23</v>
      </c>
      <c r="DE6" s="36">
        <f t="shared" si="11"/>
        <v>90.15</v>
      </c>
      <c r="DF6" s="36">
        <f t="shared" si="11"/>
        <v>90.62</v>
      </c>
      <c r="DG6" s="35" t="str">
        <f>IF(DG7="","",IF(DG7="-","【-】","【"&amp;SUBSTITUTE(TEXT(DG7,"#,##0.00"),"-","△")&amp;"】"))</f>
        <v>【90.22】</v>
      </c>
      <c r="DH6" s="36">
        <f>IF(DH7="",NA(),DH7)</f>
        <v>41.49</v>
      </c>
      <c r="DI6" s="36">
        <f t="shared" ref="DI6:DQ6" si="12">IF(DI7="",NA(),DI7)</f>
        <v>43.07</v>
      </c>
      <c r="DJ6" s="36">
        <f t="shared" si="12"/>
        <v>42.74</v>
      </c>
      <c r="DK6" s="36">
        <f t="shared" si="12"/>
        <v>44.27</v>
      </c>
      <c r="DL6" s="36">
        <f t="shared" si="12"/>
        <v>43.71</v>
      </c>
      <c r="DM6" s="36">
        <f t="shared" si="12"/>
        <v>42.43</v>
      </c>
      <c r="DN6" s="36">
        <f t="shared" si="12"/>
        <v>43.24</v>
      </c>
      <c r="DO6" s="36">
        <f t="shared" si="12"/>
        <v>46.36</v>
      </c>
      <c r="DP6" s="36">
        <f t="shared" si="12"/>
        <v>47.37</v>
      </c>
      <c r="DQ6" s="36">
        <f t="shared" si="12"/>
        <v>48.01</v>
      </c>
      <c r="DR6" s="35" t="str">
        <f>IF(DR7="","",IF(DR7="-","【-】","【"&amp;SUBSTITUTE(TEXT(DR7,"#,##0.00"),"-","△")&amp;"】"))</f>
        <v>【47.91】</v>
      </c>
      <c r="DS6" s="36">
        <f>IF(DS7="",NA(),DS7)</f>
        <v>11.15</v>
      </c>
      <c r="DT6" s="36">
        <f t="shared" ref="DT6:EB6" si="13">IF(DT7="",NA(),DT7)</f>
        <v>17.079999999999998</v>
      </c>
      <c r="DU6" s="36">
        <f t="shared" si="13"/>
        <v>18.93</v>
      </c>
      <c r="DV6" s="36">
        <f t="shared" si="13"/>
        <v>21.41</v>
      </c>
      <c r="DW6" s="36">
        <f t="shared" si="13"/>
        <v>21.41</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1.29</v>
      </c>
      <c r="EE6" s="36">
        <f t="shared" ref="EE6:EM6" si="14">IF(EE7="",NA(),EE7)</f>
        <v>1.22</v>
      </c>
      <c r="EF6" s="36">
        <f t="shared" si="14"/>
        <v>0.94</v>
      </c>
      <c r="EG6" s="36">
        <f t="shared" si="14"/>
        <v>0.5</v>
      </c>
      <c r="EH6" s="35">
        <f t="shared" si="14"/>
        <v>0</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272191</v>
      </c>
      <c r="D7" s="38">
        <v>46</v>
      </c>
      <c r="E7" s="38">
        <v>1</v>
      </c>
      <c r="F7" s="38">
        <v>0</v>
      </c>
      <c r="G7" s="38">
        <v>1</v>
      </c>
      <c r="H7" s="38" t="s">
        <v>105</v>
      </c>
      <c r="I7" s="38" t="s">
        <v>106</v>
      </c>
      <c r="J7" s="38" t="s">
        <v>107</v>
      </c>
      <c r="K7" s="38" t="s">
        <v>108</v>
      </c>
      <c r="L7" s="38" t="s">
        <v>109</v>
      </c>
      <c r="M7" s="38"/>
      <c r="N7" s="39" t="s">
        <v>110</v>
      </c>
      <c r="O7" s="39">
        <v>85.18</v>
      </c>
      <c r="P7" s="39">
        <v>99.99</v>
      </c>
      <c r="Q7" s="39">
        <v>2527</v>
      </c>
      <c r="R7" s="39">
        <v>186765</v>
      </c>
      <c r="S7" s="39">
        <v>84.98</v>
      </c>
      <c r="T7" s="39">
        <v>2197.75</v>
      </c>
      <c r="U7" s="39">
        <v>184172</v>
      </c>
      <c r="V7" s="39">
        <v>57.92</v>
      </c>
      <c r="W7" s="39">
        <v>3179.77</v>
      </c>
      <c r="X7" s="39">
        <v>100.69</v>
      </c>
      <c r="Y7" s="39">
        <v>102.24</v>
      </c>
      <c r="Z7" s="39">
        <v>113.47</v>
      </c>
      <c r="AA7" s="39">
        <v>114.92</v>
      </c>
      <c r="AB7" s="39">
        <v>116.44</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314.42</v>
      </c>
      <c r="AU7" s="39">
        <v>298.36</v>
      </c>
      <c r="AV7" s="39">
        <v>253.49</v>
      </c>
      <c r="AW7" s="39">
        <v>234.74</v>
      </c>
      <c r="AX7" s="39">
        <v>211.15</v>
      </c>
      <c r="AY7" s="39">
        <v>590.46</v>
      </c>
      <c r="AZ7" s="39">
        <v>628.34</v>
      </c>
      <c r="BA7" s="39">
        <v>289.8</v>
      </c>
      <c r="BB7" s="39">
        <v>299.44</v>
      </c>
      <c r="BC7" s="39">
        <v>311.99</v>
      </c>
      <c r="BD7" s="39">
        <v>262.87</v>
      </c>
      <c r="BE7" s="39">
        <v>159.12</v>
      </c>
      <c r="BF7" s="39">
        <v>143.59</v>
      </c>
      <c r="BG7" s="39">
        <v>140.94</v>
      </c>
      <c r="BH7" s="39">
        <v>128.72</v>
      </c>
      <c r="BI7" s="39">
        <v>119.34</v>
      </c>
      <c r="BJ7" s="39">
        <v>299.16000000000003</v>
      </c>
      <c r="BK7" s="39">
        <v>297.13</v>
      </c>
      <c r="BL7" s="39">
        <v>301.99</v>
      </c>
      <c r="BM7" s="39">
        <v>298.08999999999997</v>
      </c>
      <c r="BN7" s="39">
        <v>291.77999999999997</v>
      </c>
      <c r="BO7" s="39">
        <v>270.87</v>
      </c>
      <c r="BP7" s="39">
        <v>93.47</v>
      </c>
      <c r="BQ7" s="39">
        <v>94.71</v>
      </c>
      <c r="BR7" s="39">
        <v>106.19</v>
      </c>
      <c r="BS7" s="39">
        <v>110.53</v>
      </c>
      <c r="BT7" s="39">
        <v>112.5</v>
      </c>
      <c r="BU7" s="39">
        <v>99.91</v>
      </c>
      <c r="BV7" s="39">
        <v>99.89</v>
      </c>
      <c r="BW7" s="39">
        <v>107.05</v>
      </c>
      <c r="BX7" s="39">
        <v>106.4</v>
      </c>
      <c r="BY7" s="39">
        <v>107.61</v>
      </c>
      <c r="BZ7" s="39">
        <v>105.59</v>
      </c>
      <c r="CA7" s="39">
        <v>164.55</v>
      </c>
      <c r="CB7" s="39">
        <v>157.12</v>
      </c>
      <c r="CC7" s="39">
        <v>137.76</v>
      </c>
      <c r="CD7" s="39">
        <v>132.47999999999999</v>
      </c>
      <c r="CE7" s="39">
        <v>130.57</v>
      </c>
      <c r="CF7" s="39">
        <v>164.25</v>
      </c>
      <c r="CG7" s="39">
        <v>165.34</v>
      </c>
      <c r="CH7" s="39">
        <v>155.09</v>
      </c>
      <c r="CI7" s="39">
        <v>156.29</v>
      </c>
      <c r="CJ7" s="39">
        <v>155.69</v>
      </c>
      <c r="CK7" s="39">
        <v>163.27000000000001</v>
      </c>
      <c r="CL7" s="39">
        <v>65.819999999999993</v>
      </c>
      <c r="CM7" s="39">
        <v>66.569999999999993</v>
      </c>
      <c r="CN7" s="39">
        <v>66.209999999999994</v>
      </c>
      <c r="CO7" s="39">
        <v>66.09</v>
      </c>
      <c r="CP7" s="39">
        <v>69.989999999999995</v>
      </c>
      <c r="CQ7" s="39">
        <v>62.71</v>
      </c>
      <c r="CR7" s="39">
        <v>62.15</v>
      </c>
      <c r="CS7" s="39">
        <v>61.61</v>
      </c>
      <c r="CT7" s="39">
        <v>62.34</v>
      </c>
      <c r="CU7" s="39">
        <v>62.46</v>
      </c>
      <c r="CV7" s="39">
        <v>59.94</v>
      </c>
      <c r="CW7" s="39">
        <v>94.57</v>
      </c>
      <c r="CX7" s="39">
        <v>94.1</v>
      </c>
      <c r="CY7" s="39">
        <v>92.56</v>
      </c>
      <c r="CZ7" s="39">
        <v>92.56</v>
      </c>
      <c r="DA7" s="39">
        <v>93.05</v>
      </c>
      <c r="DB7" s="39">
        <v>90.54</v>
      </c>
      <c r="DC7" s="39">
        <v>90.64</v>
      </c>
      <c r="DD7" s="39">
        <v>90.23</v>
      </c>
      <c r="DE7" s="39">
        <v>90.15</v>
      </c>
      <c r="DF7" s="39">
        <v>90.62</v>
      </c>
      <c r="DG7" s="39">
        <v>90.22</v>
      </c>
      <c r="DH7" s="39">
        <v>41.49</v>
      </c>
      <c r="DI7" s="39">
        <v>43.07</v>
      </c>
      <c r="DJ7" s="39">
        <v>42.74</v>
      </c>
      <c r="DK7" s="39">
        <v>44.27</v>
      </c>
      <c r="DL7" s="39">
        <v>43.71</v>
      </c>
      <c r="DM7" s="39">
        <v>42.43</v>
      </c>
      <c r="DN7" s="39">
        <v>43.24</v>
      </c>
      <c r="DO7" s="39">
        <v>46.36</v>
      </c>
      <c r="DP7" s="39">
        <v>47.37</v>
      </c>
      <c r="DQ7" s="39">
        <v>48.01</v>
      </c>
      <c r="DR7" s="39">
        <v>47.91</v>
      </c>
      <c r="DS7" s="39">
        <v>11.15</v>
      </c>
      <c r="DT7" s="39">
        <v>17.079999999999998</v>
      </c>
      <c r="DU7" s="39">
        <v>18.93</v>
      </c>
      <c r="DV7" s="39">
        <v>21.41</v>
      </c>
      <c r="DW7" s="39">
        <v>21.41</v>
      </c>
      <c r="DX7" s="39">
        <v>11.07</v>
      </c>
      <c r="DY7" s="39">
        <v>12.21</v>
      </c>
      <c r="DZ7" s="39">
        <v>13.57</v>
      </c>
      <c r="EA7" s="39">
        <v>14.27</v>
      </c>
      <c r="EB7" s="39">
        <v>16.170000000000002</v>
      </c>
      <c r="EC7" s="39">
        <v>15</v>
      </c>
      <c r="ED7" s="39">
        <v>1.29</v>
      </c>
      <c r="EE7" s="39">
        <v>1.22</v>
      </c>
      <c r="EF7" s="39">
        <v>0.94</v>
      </c>
      <c r="EG7" s="39">
        <v>0.5</v>
      </c>
      <c r="EH7" s="39">
        <v>0</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2018-02-26T04:06:04Z</cp:lastPrinted>
  <dcterms:created xsi:type="dcterms:W3CDTF">2017-12-25T01:31:51Z</dcterms:created>
  <dcterms:modified xsi:type="dcterms:W3CDTF">2018-02-26T04:45:14Z</dcterms:modified>
</cp:coreProperties>
</file>